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1295" tabRatio="344"/>
  </bookViews>
  <sheets>
    <sheet name="УДО" sheetId="5" r:id="rId1"/>
  </sheets>
  <calcPr calcId="125725"/>
</workbook>
</file>

<file path=xl/calcChain.xml><?xml version="1.0" encoding="utf-8"?>
<calcChain xmlns="http://schemas.openxmlformats.org/spreadsheetml/2006/main">
  <c r="D13" i="5"/>
  <c r="D17"/>
  <c r="D32"/>
  <c r="D31"/>
  <c r="D29"/>
  <c r="D16"/>
  <c r="D22"/>
  <c r="D27"/>
  <c r="D26"/>
  <c r="D25"/>
  <c r="D30"/>
  <c r="D24"/>
  <c r="D23"/>
  <c r="D12"/>
  <c r="D11"/>
  <c r="D10"/>
  <c r="D9"/>
  <c r="D19"/>
  <c r="D18"/>
  <c r="D8"/>
  <c r="D14"/>
  <c r="D15"/>
  <c r="D28"/>
  <c r="D21"/>
  <c r="D20"/>
  <c r="D7"/>
  <c r="D6"/>
  <c r="D5"/>
</calcChain>
</file>

<file path=xl/sharedStrings.xml><?xml version="1.0" encoding="utf-8"?>
<sst xmlns="http://schemas.openxmlformats.org/spreadsheetml/2006/main" count="42" uniqueCount="22">
  <si>
    <t>ИНФОРМАЦИЯ</t>
  </si>
  <si>
    <t>Главный бухгалтер</t>
  </si>
  <si>
    <t>Учреждение</t>
  </si>
  <si>
    <t xml:space="preserve">Соотношение среднемесячной заработной платы работников АУП и среднемесячной заработной платы работников 
</t>
  </si>
  <si>
    <t>Заместитель директора по учебно-воспитательной работе</t>
  </si>
  <si>
    <t>Заместитель директора по административно-хозяйственной части</t>
  </si>
  <si>
    <t>Заместитель директора по административно-хозяйственной работе</t>
  </si>
  <si>
    <t>Директор</t>
  </si>
  <si>
    <t>Заместитель директора по административно-хозяйственной деятельности</t>
  </si>
  <si>
    <t>Заведующий отделением муниципального центра тестирования в рамках "Готов к труду и обороне"</t>
  </si>
  <si>
    <t xml:space="preserve">Заместитель директора по организационно-методической работе </t>
  </si>
  <si>
    <t>МБУ ДО СДЮСШОР
 Конаковского района</t>
  </si>
  <si>
    <t>МБУ ДО ЦВР г.Конаково</t>
  </si>
  <si>
    <t>МБУ ДО ДЮСШ ОЛИМП
 Конаковского района</t>
  </si>
  <si>
    <t>МБУ ДО ХШЛМиЮ
 г.Конаково</t>
  </si>
  <si>
    <t>МБУ ДО ДЮЦ "Новая Корчева"
 г.Конаково</t>
  </si>
  <si>
    <t>МБУ ДО ДЮЦ 
Конаковского района</t>
  </si>
  <si>
    <t>МБУ ДО ДЮСШ №14</t>
  </si>
  <si>
    <t>МБУ ДО ДЮСШ №1 г. Конаково</t>
  </si>
  <si>
    <t>Среднемесячная
 заработная плата за 2016 год
(рублей)</t>
  </si>
  <si>
    <t xml:space="preserve">Наименование должности АУП
</t>
  </si>
  <si>
    <t>о соотношении среднемесячной заработной платы работников административно-управленческого персонала (далее - АУП) и среднемесячной заработной платы работников МБУ ДО Конаковского района за 2016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</si>
</sst>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2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4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/>
    <xf numFmtId="2" fontId="0" fillId="0" borderId="1" xfId="0" applyNumberFormat="1" applyFill="1" applyBorder="1"/>
    <xf numFmtId="0" fontId="0" fillId="0" borderId="0" xfId="0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abSelected="1" workbookViewId="0">
      <selection activeCell="C3" sqref="C3:C4"/>
    </sheetView>
  </sheetViews>
  <sheetFormatPr defaultRowHeight="15"/>
  <cols>
    <col min="1" max="1" width="30.140625" style="2" customWidth="1"/>
    <col min="2" max="2" width="29.42578125" style="16" customWidth="1"/>
    <col min="3" max="4" width="29.5703125" style="2" customWidth="1"/>
  </cols>
  <sheetData>
    <row r="1" spans="1:4" ht="18.75">
      <c r="A1" s="9" t="s">
        <v>0</v>
      </c>
      <c r="B1" s="9"/>
      <c r="C1" s="9"/>
      <c r="D1" s="9"/>
    </row>
    <row r="2" spans="1:4" ht="53.25" customHeight="1">
      <c r="A2" s="10" t="s">
        <v>21</v>
      </c>
      <c r="B2" s="10"/>
      <c r="C2" s="10"/>
      <c r="D2" s="10"/>
    </row>
    <row r="3" spans="1:4" ht="15" customHeight="1">
      <c r="A3" s="7" t="s">
        <v>2</v>
      </c>
      <c r="B3" s="11" t="s">
        <v>20</v>
      </c>
      <c r="C3" s="12" t="s">
        <v>19</v>
      </c>
      <c r="D3" s="12" t="s">
        <v>3</v>
      </c>
    </row>
    <row r="4" spans="1:4" s="1" customFormat="1" ht="75" customHeight="1">
      <c r="A4" s="8"/>
      <c r="B4" s="11"/>
      <c r="C4" s="13"/>
      <c r="D4" s="13"/>
    </row>
    <row r="5" spans="1:4">
      <c r="A5" s="17" t="s">
        <v>11</v>
      </c>
      <c r="B5" s="3" t="s">
        <v>7</v>
      </c>
      <c r="C5" s="5">
        <v>56276</v>
      </c>
      <c r="D5" s="14">
        <f>56276/16108</f>
        <v>3.4936677427365286</v>
      </c>
    </row>
    <row r="6" spans="1:4" ht="45">
      <c r="A6" s="18"/>
      <c r="B6" s="3" t="s">
        <v>6</v>
      </c>
      <c r="C6" s="5">
        <v>18577</v>
      </c>
      <c r="D6" s="4">
        <f>18577/16108</f>
        <v>1.15327787434815</v>
      </c>
    </row>
    <row r="7" spans="1:4">
      <c r="A7" s="19"/>
      <c r="B7" s="3" t="s">
        <v>1</v>
      </c>
      <c r="C7" s="5">
        <v>24677</v>
      </c>
      <c r="D7" s="4">
        <f>24677/16108</f>
        <v>1.5319716910851751</v>
      </c>
    </row>
    <row r="8" spans="1:4">
      <c r="A8" s="20" t="s">
        <v>12</v>
      </c>
      <c r="B8" s="3" t="s">
        <v>7</v>
      </c>
      <c r="C8" s="5">
        <v>31388.99</v>
      </c>
      <c r="D8" s="14">
        <f>31388.99/15514</f>
        <v>2.0232686605646513</v>
      </c>
    </row>
    <row r="9" spans="1:4" ht="45">
      <c r="A9" s="18"/>
      <c r="B9" s="3" t="s">
        <v>5</v>
      </c>
      <c r="C9" s="5">
        <v>17663.52</v>
      </c>
      <c r="D9" s="4">
        <f>17663.52/15514</f>
        <v>1.138553564522367</v>
      </c>
    </row>
    <row r="10" spans="1:4" ht="45">
      <c r="A10" s="18"/>
      <c r="B10" s="3" t="s">
        <v>10</v>
      </c>
      <c r="C10" s="5">
        <v>21945.17</v>
      </c>
      <c r="D10" s="4">
        <f>21945.17/15514</f>
        <v>1.4145397705298439</v>
      </c>
    </row>
    <row r="11" spans="1:4" ht="45">
      <c r="A11" s="18"/>
      <c r="B11" s="3" t="s">
        <v>4</v>
      </c>
      <c r="C11" s="5">
        <v>21365.86</v>
      </c>
      <c r="D11" s="4">
        <f>21365.86/15514</f>
        <v>1.3771986592754932</v>
      </c>
    </row>
    <row r="12" spans="1:4">
      <c r="A12" s="19"/>
      <c r="B12" s="3" t="s">
        <v>1</v>
      </c>
      <c r="C12" s="5">
        <v>30747.69</v>
      </c>
      <c r="D12" s="4">
        <f>30747.69/15514</f>
        <v>1.9819318035322933</v>
      </c>
    </row>
    <row r="13" spans="1:4">
      <c r="A13" s="17" t="s">
        <v>13</v>
      </c>
      <c r="B13" s="3" t="s">
        <v>7</v>
      </c>
      <c r="C13" s="5">
        <v>32608.33</v>
      </c>
      <c r="D13" s="14">
        <f>32608.33/11198</f>
        <v>2.9119780317913917</v>
      </c>
    </row>
    <row r="14" spans="1:4" ht="45">
      <c r="A14" s="18"/>
      <c r="B14" s="3" t="s">
        <v>6</v>
      </c>
      <c r="C14" s="5">
        <v>24319.91</v>
      </c>
      <c r="D14" s="4">
        <f>24319.91/11198</f>
        <v>2.1718083586354706</v>
      </c>
    </row>
    <row r="15" spans="1:4">
      <c r="A15" s="18"/>
      <c r="B15" s="3" t="s">
        <v>1</v>
      </c>
      <c r="C15" s="5">
        <v>22349</v>
      </c>
      <c r="D15" s="4">
        <f>22349/11198</f>
        <v>1.9958028219324879</v>
      </c>
    </row>
    <row r="16" spans="1:4" ht="45">
      <c r="A16" s="18"/>
      <c r="B16" s="3" t="s">
        <v>4</v>
      </c>
      <c r="C16" s="5">
        <v>22441.55</v>
      </c>
      <c r="D16" s="4">
        <f>22441.55/11198</f>
        <v>2.004067690659046</v>
      </c>
    </row>
    <row r="17" spans="1:4" ht="45">
      <c r="A17" s="18"/>
      <c r="B17" s="3" t="s">
        <v>10</v>
      </c>
      <c r="C17" s="5">
        <v>19685.650000000001</v>
      </c>
      <c r="D17" s="4">
        <f>19685.65/11198</f>
        <v>1.7579612430791214</v>
      </c>
    </row>
    <row r="18" spans="1:4" ht="60">
      <c r="A18" s="19"/>
      <c r="B18" s="3" t="s">
        <v>9</v>
      </c>
      <c r="C18" s="5">
        <v>11037</v>
      </c>
      <c r="D18" s="4">
        <f>11037/11198</f>
        <v>0.98562243257724591</v>
      </c>
    </row>
    <row r="19" spans="1:4">
      <c r="A19" s="17" t="s">
        <v>14</v>
      </c>
      <c r="B19" s="3" t="s">
        <v>7</v>
      </c>
      <c r="C19" s="5">
        <v>41835</v>
      </c>
      <c r="D19" s="14">
        <f>41835/19306</f>
        <v>2.1669429192996996</v>
      </c>
    </row>
    <row r="20" spans="1:4">
      <c r="A20" s="18"/>
      <c r="B20" s="3" t="s">
        <v>1</v>
      </c>
      <c r="C20" s="5">
        <v>32393</v>
      </c>
      <c r="D20" s="4">
        <f>32393/19306</f>
        <v>1.6778721640940639</v>
      </c>
    </row>
    <row r="21" spans="1:4" ht="45">
      <c r="A21" s="19"/>
      <c r="B21" s="3" t="s">
        <v>10</v>
      </c>
      <c r="C21" s="5">
        <v>23609</v>
      </c>
      <c r="D21" s="4">
        <f>23609/19306</f>
        <v>1.2228840774888636</v>
      </c>
    </row>
    <row r="22" spans="1:4">
      <c r="A22" s="17" t="s">
        <v>15</v>
      </c>
      <c r="B22" s="3" t="s">
        <v>7</v>
      </c>
      <c r="C22" s="5">
        <v>29887.41</v>
      </c>
      <c r="D22" s="14">
        <f>29887.41/17789</f>
        <v>1.6801062454325706</v>
      </c>
    </row>
    <row r="23" spans="1:4" ht="45">
      <c r="A23" s="18"/>
      <c r="B23" s="3" t="s">
        <v>8</v>
      </c>
      <c r="C23" s="5">
        <v>31032.73</v>
      </c>
      <c r="D23" s="4">
        <f>31032.73/17789</f>
        <v>1.744489853280117</v>
      </c>
    </row>
    <row r="24" spans="1:4">
      <c r="A24" s="19"/>
      <c r="B24" s="3" t="s">
        <v>1</v>
      </c>
      <c r="C24" s="5">
        <v>32965.089999999997</v>
      </c>
      <c r="D24" s="4">
        <f>32965.09/17789</f>
        <v>1.85311653268874</v>
      </c>
    </row>
    <row r="25" spans="1:4">
      <c r="A25" s="17" t="s">
        <v>16</v>
      </c>
      <c r="B25" s="3" t="s">
        <v>7</v>
      </c>
      <c r="C25" s="5">
        <v>44266.06</v>
      </c>
      <c r="D25" s="14">
        <f>44266.06/18991</f>
        <v>2.3308967405613186</v>
      </c>
    </row>
    <row r="26" spans="1:4">
      <c r="A26" s="18"/>
      <c r="B26" s="3" t="s">
        <v>1</v>
      </c>
      <c r="C26" s="5">
        <v>38323.03</v>
      </c>
      <c r="D26" s="4">
        <f>38323.03/18991</f>
        <v>2.0179574535306197</v>
      </c>
    </row>
    <row r="27" spans="1:4" ht="45">
      <c r="A27" s="19"/>
      <c r="B27" s="3" t="s">
        <v>4</v>
      </c>
      <c r="C27" s="5">
        <v>30295.34</v>
      </c>
      <c r="D27" s="4">
        <f>30295.34/18991</f>
        <v>1.5952472223684904</v>
      </c>
    </row>
    <row r="28" spans="1:4">
      <c r="A28" s="20" t="s">
        <v>17</v>
      </c>
      <c r="B28" s="3" t="s">
        <v>7</v>
      </c>
      <c r="C28" s="5">
        <v>36395.120000000003</v>
      </c>
      <c r="D28" s="14">
        <f>36395.12/17713</f>
        <v>2.0547123581550277</v>
      </c>
    </row>
    <row r="29" spans="1:4">
      <c r="A29" s="18"/>
      <c r="B29" s="3" t="s">
        <v>1</v>
      </c>
      <c r="C29" s="6">
        <v>9588.75</v>
      </c>
      <c r="D29" s="15">
        <f>9588.75/17713</f>
        <v>0.54133969401004911</v>
      </c>
    </row>
    <row r="30" spans="1:4" ht="45">
      <c r="A30" s="19"/>
      <c r="B30" s="3" t="s">
        <v>10</v>
      </c>
      <c r="C30" s="6">
        <v>14556.25</v>
      </c>
      <c r="D30" s="15">
        <f>14556.25/17713</f>
        <v>0.82178343589454073</v>
      </c>
    </row>
    <row r="31" spans="1:4">
      <c r="A31" s="21" t="s">
        <v>18</v>
      </c>
      <c r="B31" s="3" t="s">
        <v>7</v>
      </c>
      <c r="C31" s="5">
        <v>18650</v>
      </c>
      <c r="D31" s="14">
        <f>18650/14692</f>
        <v>1.2693983120065342</v>
      </c>
    </row>
    <row r="32" spans="1:4" ht="45">
      <c r="A32" s="22"/>
      <c r="B32" s="3" t="s">
        <v>4</v>
      </c>
      <c r="C32" s="6">
        <v>15600</v>
      </c>
      <c r="D32" s="15">
        <f>15600/14692</f>
        <v>1.0618023414102913</v>
      </c>
    </row>
  </sheetData>
  <mergeCells count="14">
    <mergeCell ref="A1:D1"/>
    <mergeCell ref="A2:D2"/>
    <mergeCell ref="A13:A18"/>
    <mergeCell ref="A5:A7"/>
    <mergeCell ref="A3:A4"/>
    <mergeCell ref="B3:B4"/>
    <mergeCell ref="C3:C4"/>
    <mergeCell ref="D3:D4"/>
    <mergeCell ref="A8:A12"/>
    <mergeCell ref="A22:A24"/>
    <mergeCell ref="A25:A27"/>
    <mergeCell ref="A28:A30"/>
    <mergeCell ref="A31:A32"/>
    <mergeCell ref="A19:A21"/>
  </mergeCells>
  <phoneticPr fontId="4" type="noConversion"/>
  <pageMargins left="0.9055118110236221" right="0.70866141732283472" top="0.74803149606299213" bottom="0.74803149606299213" header="0.31496062992125984" footer="0.31496062992125984"/>
  <pageSetup paperSize="9" scale="7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2017-03-15T13:53:56Z</cp:lastPrinted>
  <dcterms:created xsi:type="dcterms:W3CDTF">2006-09-28T05:33:49Z</dcterms:created>
  <dcterms:modified xsi:type="dcterms:W3CDTF">2017-03-21T09:30:28Z</dcterms:modified>
</cp:coreProperties>
</file>